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<sst xmlns="http://schemas.openxmlformats.org/spreadsheetml/2006/main" count="72" uniqueCount="64">
  <si>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Quadcopter Budget</t>
  </si>
  <si>
    <t>Part</t>
  </si>
  <si>
    <t>Qty</t>
  </si>
  <si>
    <t>Price ea</t>
  </si>
  <si>
    <t>Total</t>
  </si>
  <si>
    <t>Type</t>
  </si>
  <si>
    <t>Frame</t>
  </si>
  <si>
    <t>Hobbyking X525 V3 Glass Fiber Quadcopter Frame 600mm</t>
  </si>
  <si>
    <t>Mass / g</t>
  </si>
  <si>
    <t>Motor</t>
  </si>
  <si>
    <t>Turnigy Aerodrive SK3 - 2826-1240kv Brushless Outrunner Motor</t>
  </si>
  <si>
    <t>ESC</t>
  </si>
  <si>
    <t>TURNIGY Plush 25amp Speed Controller</t>
  </si>
  <si>
    <t>Total M</t>
  </si>
  <si>
    <t>8045 SF Props 2pc Standard Rotation/2 pc RH Rotation (Black)</t>
  </si>
  <si>
    <t>Battery</t>
  </si>
  <si>
    <t>Capacity Ah</t>
  </si>
  <si>
    <t>Voltage</t>
  </si>
  <si>
    <t>Hobby King Quadcopter Power Distribution Board</t>
  </si>
  <si>
    <t>Hobbyking KK2.1 Multi-rotor LCD Flight Control Board With 6050MPU And Atmel 644PA</t>
  </si>
  <si>
    <t>Power /W</t>
  </si>
  <si>
    <t>Total P</t>
  </si>
  <si>
    <t>Camera</t>
  </si>
  <si>
    <t>Cost:</t>
  </si>
  <si>
    <t>http://www.gobrushless.com/testing/thrust_calculator.php?prop=42&amp;rb1=1&amp;Value=13640&amp;Altitude=0&amp;submit=Calculate+Now</t>
  </si>
  <si>
    <t>Resid Thr</t>
  </si>
  <si>
    <t>C</t>
  </si>
  <si>
    <t>Batt Load</t>
  </si>
  <si>
    <t>ZIPPY Compact 5000mAh 3S 25C Lipo Pack</t>
  </si>
  <si>
    <t>Batt Endur</t>
  </si>
  <si>
    <t>(% of discharge C @ full power)</t>
  </si>
  <si>
    <t>(mins @ full power)</t>
  </si>
  <si>
    <t>(mins @ steady flight)</t>
  </si>
  <si>
    <t>Payload</t>
  </si>
  <si>
    <t>(g)</t>
  </si>
  <si>
    <t>Thrust (g)</t>
  </si>
  <si>
    <t>Misc</t>
  </si>
  <si>
    <t>5.6mm x 24mm M3 Nylon Threaded Spacer (10pc)</t>
  </si>
  <si>
    <t>Battery Strap 300X20mm (Black) (4pcs/bag)</t>
  </si>
  <si>
    <t>PC</t>
  </si>
  <si>
    <t>Raspberry Pi Servo Board</t>
  </si>
  <si>
    <t>excluding shipping &amp; customs</t>
  </si>
  <si>
    <t>Raspberry Pi Model B rev 2 + 8GB SD card</t>
  </si>
  <si>
    <t>RPi Camera</t>
  </si>
  <si>
    <t>Edimax ... 2.4GHz or 5GHz?</t>
  </si>
  <si>
    <t>Screw Set (M3x7mm)(10pcs/Bag) - 110BS, A2003, A2010, A2027, A2029 and A3007</t>
  </si>
  <si>
    <t>R/C Set</t>
  </si>
  <si>
    <t>Hobby King 2.4Ghz 6Ch Tx &amp; Rx V2 (Mode 2)</t>
  </si>
  <si>
    <t>Mass &amp; Power for Rx unit only</t>
  </si>
  <si>
    <t>No Mass &amp; Power, not fitted to vehicle</t>
  </si>
  <si>
    <t>Hobby King 2.4Ghz 6Ch Tx USB Cable</t>
  </si>
  <si>
    <t>Control Src Relay</t>
  </si>
  <si>
    <t>???</t>
  </si>
  <si>
    <t>Gyro Stabiliser</t>
  </si>
  <si>
    <t>Power Distribution</t>
  </si>
  <si>
    <t>Propellers</t>
  </si>
  <si>
    <t>R/C Programmer</t>
  </si>
  <si>
    <t>WiFi Dongle</t>
  </si>
  <si>
    <t>Servo Interface</t>
  </si>
  <si>
    <t>PolyMax 3.5mm Gold Connectors 10 PAIRS (20PC) ( UK Warehouse )</t>
  </si>
  <si>
    <t>Turnigy Pure-Silicone Wire 16AWG (1mtr) BLACK ( UK Warehouse )</t>
  </si>
  <si>
    <t>Turnigy Pure-Silicone Wire 16AWG (1mtr) Red ( UK Warehouse )</t>
  </si>
  <si>
    <t>Turnigy 4mm Heat Shrink Tube - BLACK (1mtr) ( UK Warehouse )</t>
  </si>
  <si>
    <t>Turnigy 4mm Heat Shrink Tube - RED (1mtr) ( UK Warehouse 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</si>
</sst>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20" applyFill="1" applyAlignment="1">
      <alignment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nics.chroma.se/rpisbv3.php" TargetMode="External" /><Relationship Id="rId2" Type="http://schemas.openxmlformats.org/officeDocument/2006/relationships/hyperlink" Target="https://export.farnell.com/jsp/raspi/orderPad.jsp?&amp;country=GB" TargetMode="External" /><Relationship Id="rId3" Type="http://schemas.openxmlformats.org/officeDocument/2006/relationships/hyperlink" Target="http://www.hobbyking.co.uk/hobbyking/store/__49254__Hobbyking_KK2_1_Multi_rotor_LCD_Flight_Control_Board_With_6050MPU_And_Atmel_644PA.html" TargetMode="External" /><Relationship Id="rId4" Type="http://schemas.openxmlformats.org/officeDocument/2006/relationships/hyperlink" Target="http://www.hobbyking.co.uk/hobbyking/store/__23140__Hobby_King_Quadcopter_Power_Distribution_Board.html" TargetMode="External" /><Relationship Id="rId5" Type="http://schemas.openxmlformats.org/officeDocument/2006/relationships/hyperlink" Target="http://www.hobbyking.co.uk/hobbyking/store/__11911__Turnigy_nano_tech_2200mah_3S_25_50C_Lipo_Pack.html" TargetMode="External" /><Relationship Id="rId6" Type="http://schemas.openxmlformats.org/officeDocument/2006/relationships/hyperlink" Target="http://www.hobbyking.co.uk/hobbyking/store/__25818__8045_SF_Props_2pc_Standard_Rotation_2_pc_RH_Rotation_Black_.html" TargetMode="External" /><Relationship Id="rId7" Type="http://schemas.openxmlformats.org/officeDocument/2006/relationships/hyperlink" Target="http://www.hobbyking.co.uk/hobbyking/store/__2163__TURNIGY_Plush_25amp_Speed_Controller.html" TargetMode="External" /><Relationship Id="rId8" Type="http://schemas.openxmlformats.org/officeDocument/2006/relationships/hyperlink" Target="http://www.hobbyking.co.uk/hobbyking/store/__18115__Turnigy_Aerodrive_SK3_2826_1240kv_Brushless_Outrunner_Motor.html" TargetMode="External" /><Relationship Id="rId9" Type="http://schemas.openxmlformats.org/officeDocument/2006/relationships/hyperlink" Target="http://www.hobbyking.co.uk/hobbyking/store/__22800__Hobbyking_X525_V3_Glass_Fiber_Quadcopter_Frame_600mm.html" TargetMode="External" /><Relationship Id="rId10" Type="http://schemas.openxmlformats.org/officeDocument/2006/relationships/hyperlink" Target="http://www.hobbyking.co.uk/hobbyking/store/__42185__5_6mm_x_24mm_M3_Nylon_Threaded_Spacer_10pc_UK_Warehouse_.html" TargetMode="External" /><Relationship Id="rId11" Type="http://schemas.openxmlformats.org/officeDocument/2006/relationships/hyperlink" Target="http://www.hobbyking.co.uk/hobbyking/store/__12243__Battery_Strap_300X20mm_Black_4pcs_bag_.html" TargetMode="External" /><Relationship Id="rId12" Type="http://schemas.openxmlformats.org/officeDocument/2006/relationships/hyperlink" Target="https://export.farnell.com/jsp/raspi/orderPad.jsp?&amp;country=GB" TargetMode="External" /><Relationship Id="rId13" Type="http://schemas.openxmlformats.org/officeDocument/2006/relationships/hyperlink" Target="http://www.hobbyking.co.uk/hobbyking/store/uh_viewItem.asp?idProduct=14142" TargetMode="External" /><Relationship Id="rId14" Type="http://schemas.openxmlformats.org/officeDocument/2006/relationships/hyperlink" Target="http://www.hobbyking.co.uk/hobbyking/store/uh_viewItem.asp?idProduct=9042" TargetMode="External" /><Relationship Id="rId15" Type="http://schemas.openxmlformats.org/officeDocument/2006/relationships/hyperlink" Target="http://www.hobbyking.co.uk/hobbyking/store/uh_viewItem.asp?idProduct=9043" TargetMode="External" /><Relationship Id="rId16" Type="http://schemas.openxmlformats.org/officeDocument/2006/relationships/hyperlink" Target="http://www.hobbyking.co.uk/hobbyking/store/uh_viewItem.asp?idProduct=41532" TargetMode="External" /><Relationship Id="rId17" Type="http://schemas.openxmlformats.org/officeDocument/2006/relationships/hyperlink" Target="http://www.hobbyking.co.uk/hobbyking/store/uh_viewItem.asp?idProduct=40145" TargetMode="External" /><Relationship Id="rId18" Type="http://schemas.openxmlformats.org/officeDocument/2006/relationships/hyperlink" Target="http://www.hobbyking.co.uk/hobbyking/store/uh_viewItem.asp?idProduct=41533" TargetMode="External" /><Relationship Id="rId19" Type="http://schemas.openxmlformats.org/officeDocument/2006/relationships/hyperlink" Target="http://www.hobbyking.co.uk/hobbyking/store/uh_viewItem.asp?idProduct=40147" TargetMode="External" /><Relationship Id="rId20" Type="http://schemas.openxmlformats.org/officeDocument/2006/relationships/hyperlink" Target="http://www.hobbyking.co.uk/hobbyking/store/uh_viewItem.asp?idProduct=40151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59.421875" style="0" customWidth="1"/>
    <col min="8" max="8" width="10.28125" style="0" customWidth="1"/>
    <col min="10" max="10" width="11.8515625" style="0" customWidth="1"/>
    <col min="11" max="11" width="5.421875" style="0" customWidth="1"/>
    <col min="13" max="13" width="6.421875" style="0" customWidth="1"/>
    <col min="14" max="14" width="3.8515625" style="0" customWidth="1"/>
    <col min="15" max="15" width="4.57421875" style="0" customWidth="1"/>
  </cols>
  <sheetData>
    <row r="1" ht="12.75">
      <c r="A1" s="1" t="s">
        <v>0</v>
      </c>
    </row>
    <row r="3" spans="1:9" s="2" customFormat="1" ht="12.75">
      <c r="A3" s="2" t="s">
        <v>5</v>
      </c>
      <c r="B3" s="2" t="s">
        <v>1</v>
      </c>
      <c r="C3" s="2" t="s">
        <v>3</v>
      </c>
      <c r="D3" s="2" t="s">
        <v>2</v>
      </c>
      <c r="E3" s="2" t="s">
        <v>4</v>
      </c>
      <c r="F3" s="2" t="s">
        <v>8</v>
      </c>
      <c r="G3" s="2" t="s">
        <v>13</v>
      </c>
      <c r="H3" s="2" t="s">
        <v>20</v>
      </c>
      <c r="I3" s="2" t="s">
        <v>21</v>
      </c>
    </row>
    <row r="4" spans="1:9" ht="12.75">
      <c r="A4" t="s">
        <v>6</v>
      </c>
      <c r="B4" s="7" t="s">
        <v>7</v>
      </c>
      <c r="C4" s="3">
        <v>18.44</v>
      </c>
      <c r="D4">
        <v>1</v>
      </c>
      <c r="E4" s="3">
        <f>C4*D4</f>
        <v>18.44</v>
      </c>
      <c r="F4">
        <v>364</v>
      </c>
      <c r="G4">
        <f>F4*D4</f>
        <v>364</v>
      </c>
      <c r="H4">
        <v>0</v>
      </c>
      <c r="I4">
        <f>H4*D4</f>
        <v>0</v>
      </c>
    </row>
    <row r="5" spans="1:13" ht="12.75">
      <c r="A5" t="s">
        <v>9</v>
      </c>
      <c r="B5" s="7" t="s">
        <v>10</v>
      </c>
      <c r="C5" s="3">
        <v>17.47</v>
      </c>
      <c r="D5">
        <v>4</v>
      </c>
      <c r="E5" s="3">
        <f aca="true" t="shared" si="0" ref="E5:E35">C5*D5</f>
        <v>69.88</v>
      </c>
      <c r="F5">
        <v>45</v>
      </c>
      <c r="G5">
        <f aca="true" t="shared" si="1" ref="G5:G35">F5*D5</f>
        <v>180</v>
      </c>
      <c r="H5">
        <f>16*M8</f>
        <v>177.6</v>
      </c>
      <c r="I5">
        <f>H5*D5</f>
        <v>710.4</v>
      </c>
      <c r="J5" s="1" t="s">
        <v>35</v>
      </c>
      <c r="K5">
        <f>D5*1200</f>
        <v>4800</v>
      </c>
      <c r="M5" t="s">
        <v>24</v>
      </c>
    </row>
    <row r="6" spans="1:9" ht="12.75">
      <c r="A6" t="s">
        <v>11</v>
      </c>
      <c r="B6" s="7" t="s">
        <v>12</v>
      </c>
      <c r="C6" s="3">
        <v>17.95</v>
      </c>
      <c r="D6">
        <v>4</v>
      </c>
      <c r="E6" s="3">
        <f t="shared" si="0"/>
        <v>71.8</v>
      </c>
      <c r="F6">
        <v>22</v>
      </c>
      <c r="G6">
        <f t="shared" si="1"/>
        <v>88</v>
      </c>
      <c r="H6">
        <v>1</v>
      </c>
      <c r="I6">
        <f aca="true" t="shared" si="2" ref="I6:I35">H6*D6</f>
        <v>4</v>
      </c>
    </row>
    <row r="7" spans="1:9" ht="12.75">
      <c r="A7" t="s">
        <v>55</v>
      </c>
      <c r="B7" s="7" t="s">
        <v>14</v>
      </c>
      <c r="C7" s="3">
        <v>2.79</v>
      </c>
      <c r="D7">
        <v>1</v>
      </c>
      <c r="E7" s="3">
        <f t="shared" si="0"/>
        <v>2.79</v>
      </c>
      <c r="F7">
        <v>45</v>
      </c>
      <c r="G7">
        <f t="shared" si="1"/>
        <v>45</v>
      </c>
      <c r="H7">
        <v>0</v>
      </c>
      <c r="I7">
        <f t="shared" si="2"/>
        <v>0</v>
      </c>
    </row>
    <row r="8" spans="1:15" ht="12.75">
      <c r="A8" t="s">
        <v>15</v>
      </c>
      <c r="B8" s="7" t="s">
        <v>28</v>
      </c>
      <c r="C8" s="3">
        <v>27.76</v>
      </c>
      <c r="D8">
        <v>1</v>
      </c>
      <c r="E8" s="3">
        <f t="shared" si="0"/>
        <v>27.76</v>
      </c>
      <c r="F8">
        <v>354</v>
      </c>
      <c r="G8">
        <f t="shared" si="1"/>
        <v>354</v>
      </c>
      <c r="H8">
        <v>0</v>
      </c>
      <c r="I8">
        <f t="shared" si="2"/>
        <v>0</v>
      </c>
      <c r="J8" s="1" t="s">
        <v>16</v>
      </c>
      <c r="K8">
        <v>5</v>
      </c>
      <c r="L8" s="1" t="s">
        <v>17</v>
      </c>
      <c r="M8">
        <v>11.1</v>
      </c>
      <c r="N8" s="1" t="s">
        <v>26</v>
      </c>
      <c r="O8">
        <v>25</v>
      </c>
    </row>
    <row r="9" spans="1:9" ht="12.75">
      <c r="A9" t="s">
        <v>54</v>
      </c>
      <c r="B9" s="7" t="s">
        <v>18</v>
      </c>
      <c r="C9" s="3">
        <v>3.99</v>
      </c>
      <c r="D9">
        <v>1</v>
      </c>
      <c r="E9" s="3">
        <f t="shared" si="0"/>
        <v>3.99</v>
      </c>
      <c r="F9">
        <v>28</v>
      </c>
      <c r="G9">
        <f t="shared" si="1"/>
        <v>28</v>
      </c>
      <c r="H9">
        <v>0</v>
      </c>
      <c r="I9">
        <f t="shared" si="2"/>
        <v>0</v>
      </c>
    </row>
    <row r="10" spans="1:9" ht="12.75">
      <c r="A10" t="s">
        <v>53</v>
      </c>
      <c r="B10" s="7" t="s">
        <v>19</v>
      </c>
      <c r="C10" s="3">
        <v>29.99</v>
      </c>
      <c r="D10">
        <v>1</v>
      </c>
      <c r="E10" s="3">
        <f t="shared" si="0"/>
        <v>29.99</v>
      </c>
      <c r="F10">
        <v>40</v>
      </c>
      <c r="G10">
        <f t="shared" si="1"/>
        <v>40</v>
      </c>
      <c r="H10">
        <v>25</v>
      </c>
      <c r="I10">
        <f t="shared" si="2"/>
        <v>25</v>
      </c>
    </row>
    <row r="11" spans="1:9" ht="12.75">
      <c r="A11" t="s">
        <v>39</v>
      </c>
      <c r="B11" s="7" t="s">
        <v>42</v>
      </c>
      <c r="C11" s="3">
        <v>40</v>
      </c>
      <c r="D11">
        <v>1</v>
      </c>
      <c r="E11" s="3">
        <f t="shared" si="0"/>
        <v>40</v>
      </c>
      <c r="F11">
        <v>50</v>
      </c>
      <c r="G11">
        <f t="shared" si="1"/>
        <v>50</v>
      </c>
      <c r="H11">
        <v>4</v>
      </c>
      <c r="I11">
        <f t="shared" si="2"/>
        <v>4</v>
      </c>
    </row>
    <row r="12" spans="1:9" ht="12.75">
      <c r="A12" t="s">
        <v>58</v>
      </c>
      <c r="B12" s="6" t="s">
        <v>40</v>
      </c>
      <c r="C12" s="3">
        <v>20</v>
      </c>
      <c r="D12">
        <v>1</v>
      </c>
      <c r="E12" s="3">
        <f>C12*D12</f>
        <v>20</v>
      </c>
      <c r="F12">
        <v>40</v>
      </c>
      <c r="G12">
        <f>F12*D12</f>
        <v>40</v>
      </c>
      <c r="H12">
        <f>0.1*5</f>
        <v>0.5</v>
      </c>
      <c r="I12">
        <f>H12*D12</f>
        <v>0.5</v>
      </c>
    </row>
    <row r="13" spans="1:9" ht="12.75">
      <c r="A13" t="s">
        <v>57</v>
      </c>
      <c r="B13" t="s">
        <v>44</v>
      </c>
      <c r="C13" s="3">
        <v>30</v>
      </c>
      <c r="D13">
        <v>1</v>
      </c>
      <c r="E13" s="3">
        <f t="shared" si="0"/>
        <v>30</v>
      </c>
      <c r="F13">
        <v>20</v>
      </c>
      <c r="G13">
        <f t="shared" si="1"/>
        <v>20</v>
      </c>
      <c r="H13">
        <v>1</v>
      </c>
      <c r="I13">
        <f t="shared" si="2"/>
        <v>1</v>
      </c>
    </row>
    <row r="14" spans="1:9" ht="12.75">
      <c r="A14" t="s">
        <v>22</v>
      </c>
      <c r="B14" s="7" t="s">
        <v>43</v>
      </c>
      <c r="C14" s="3">
        <v>30</v>
      </c>
      <c r="D14">
        <v>1</v>
      </c>
      <c r="E14" s="3">
        <f t="shared" si="0"/>
        <v>30</v>
      </c>
      <c r="F14">
        <v>20</v>
      </c>
      <c r="G14">
        <f t="shared" si="1"/>
        <v>20</v>
      </c>
      <c r="H14">
        <v>0</v>
      </c>
      <c r="I14">
        <f t="shared" si="2"/>
        <v>0</v>
      </c>
    </row>
    <row r="15" spans="1:10" ht="12.75">
      <c r="A15" t="s">
        <v>46</v>
      </c>
      <c r="B15" s="7" t="s">
        <v>47</v>
      </c>
      <c r="C15" s="3">
        <v>25.07</v>
      </c>
      <c r="D15">
        <v>1</v>
      </c>
      <c r="E15" s="3">
        <f>C15*D15</f>
        <v>25.07</v>
      </c>
      <c r="F15">
        <v>50</v>
      </c>
      <c r="G15">
        <f>F15*D15</f>
        <v>50</v>
      </c>
      <c r="H15">
        <v>1</v>
      </c>
      <c r="I15">
        <f>H15*D15</f>
        <v>1</v>
      </c>
      <c r="J15" t="s">
        <v>48</v>
      </c>
    </row>
    <row r="16" spans="1:10" ht="12.75">
      <c r="A16" t="s">
        <v>56</v>
      </c>
      <c r="B16" s="7" t="s">
        <v>50</v>
      </c>
      <c r="C16" s="3">
        <v>2.85</v>
      </c>
      <c r="D16">
        <v>1</v>
      </c>
      <c r="E16" s="3">
        <f>C16*D16</f>
        <v>2.85</v>
      </c>
      <c r="F16">
        <v>0</v>
      </c>
      <c r="G16">
        <f>F16*D16</f>
        <v>0</v>
      </c>
      <c r="H16">
        <v>0</v>
      </c>
      <c r="I16">
        <f>H16*D16</f>
        <v>0</v>
      </c>
      <c r="J16" t="s">
        <v>49</v>
      </c>
    </row>
    <row r="17" spans="1:9" ht="12.75">
      <c r="A17" t="s">
        <v>51</v>
      </c>
      <c r="B17" t="s">
        <v>52</v>
      </c>
      <c r="C17" s="3">
        <v>0</v>
      </c>
      <c r="D17">
        <v>1</v>
      </c>
      <c r="E17" s="3">
        <f>C17*D17</f>
        <v>0</v>
      </c>
      <c r="F17">
        <v>20</v>
      </c>
      <c r="G17">
        <f>F17*D17</f>
        <v>20</v>
      </c>
      <c r="H17">
        <v>0.001</v>
      </c>
      <c r="I17">
        <f>H17*D17</f>
        <v>0.001</v>
      </c>
    </row>
    <row r="18" spans="1:9" ht="12.75">
      <c r="A18" t="s">
        <v>36</v>
      </c>
      <c r="B18" s="7" t="s">
        <v>37</v>
      </c>
      <c r="C18" s="3">
        <v>0.99</v>
      </c>
      <c r="D18">
        <v>2</v>
      </c>
      <c r="E18" s="3">
        <f t="shared" si="0"/>
        <v>1.98</v>
      </c>
      <c r="F18">
        <v>15</v>
      </c>
      <c r="G18">
        <f t="shared" si="1"/>
        <v>30</v>
      </c>
      <c r="H18">
        <v>0</v>
      </c>
      <c r="I18">
        <f t="shared" si="2"/>
        <v>0</v>
      </c>
    </row>
    <row r="19" spans="1:9" ht="12.75">
      <c r="A19" t="s">
        <v>36</v>
      </c>
      <c r="B19" s="7" t="s">
        <v>38</v>
      </c>
      <c r="C19" s="3">
        <v>3.78</v>
      </c>
      <c r="D19">
        <v>1</v>
      </c>
      <c r="E19" s="3">
        <f t="shared" si="0"/>
        <v>3.78</v>
      </c>
      <c r="F19">
        <v>25</v>
      </c>
      <c r="G19">
        <f t="shared" si="1"/>
        <v>25</v>
      </c>
      <c r="H19">
        <v>0</v>
      </c>
      <c r="I19">
        <f t="shared" si="2"/>
        <v>0</v>
      </c>
    </row>
    <row r="20" spans="1:9" ht="12.75">
      <c r="A20" t="s">
        <v>36</v>
      </c>
      <c r="B20" s="6" t="s">
        <v>45</v>
      </c>
      <c r="C20" s="3">
        <v>0.29</v>
      </c>
      <c r="D20">
        <v>2</v>
      </c>
      <c r="E20" s="3">
        <f>C20*D20</f>
        <v>0.58</v>
      </c>
      <c r="F20">
        <v>30</v>
      </c>
      <c r="G20">
        <f>F20*D20</f>
        <v>60</v>
      </c>
      <c r="H20">
        <v>0</v>
      </c>
      <c r="I20">
        <f>H20*D20</f>
        <v>0</v>
      </c>
    </row>
    <row r="21" spans="1:9" ht="12.75">
      <c r="A21" t="s">
        <v>36</v>
      </c>
      <c r="B21" s="6" t="s">
        <v>59</v>
      </c>
      <c r="C21" s="3">
        <v>2.07</v>
      </c>
      <c r="D21">
        <v>2</v>
      </c>
      <c r="E21" s="3">
        <f>C21*D21</f>
        <v>4.14</v>
      </c>
      <c r="F21">
        <v>5</v>
      </c>
      <c r="G21">
        <f>F21*D21</f>
        <v>10</v>
      </c>
      <c r="H21">
        <v>0</v>
      </c>
      <c r="I21">
        <f>H21*D21</f>
        <v>0</v>
      </c>
    </row>
    <row r="22" spans="1:9" ht="12.75">
      <c r="A22" t="s">
        <v>36</v>
      </c>
      <c r="B22" s="6" t="s">
        <v>60</v>
      </c>
      <c r="C22" s="3">
        <v>1.36</v>
      </c>
      <c r="D22">
        <v>2</v>
      </c>
      <c r="E22" s="3">
        <f>C22*D22</f>
        <v>2.72</v>
      </c>
      <c r="F22">
        <v>5</v>
      </c>
      <c r="G22">
        <f>F22*D22</f>
        <v>10</v>
      </c>
      <c r="H22">
        <v>0</v>
      </c>
      <c r="I22">
        <f>H22*D22</f>
        <v>0</v>
      </c>
    </row>
    <row r="23" spans="1:9" ht="12.75">
      <c r="A23" t="s">
        <v>36</v>
      </c>
      <c r="B23" s="7" t="s">
        <v>61</v>
      </c>
      <c r="C23" s="3">
        <v>1.36</v>
      </c>
      <c r="D23">
        <v>2</v>
      </c>
      <c r="E23" s="3">
        <f>C23*D23</f>
        <v>2.72</v>
      </c>
      <c r="F23">
        <v>5</v>
      </c>
      <c r="G23">
        <f>F23*D23</f>
        <v>10</v>
      </c>
      <c r="H23">
        <v>0</v>
      </c>
      <c r="I23">
        <f>H23*D23</f>
        <v>0</v>
      </c>
    </row>
    <row r="24" spans="1:9" ht="12.75">
      <c r="A24" t="s">
        <v>36</v>
      </c>
      <c r="B24" s="7" t="s">
        <v>62</v>
      </c>
      <c r="C24" s="3">
        <v>1.4</v>
      </c>
      <c r="D24">
        <v>1</v>
      </c>
      <c r="E24" s="3">
        <f>C24*D24</f>
        <v>1.4</v>
      </c>
      <c r="F24">
        <v>0</v>
      </c>
      <c r="G24">
        <f>F24*D24</f>
        <v>0</v>
      </c>
      <c r="H24">
        <v>0</v>
      </c>
      <c r="I24">
        <f>H24*D24</f>
        <v>0</v>
      </c>
    </row>
    <row r="25" spans="1:9" ht="12.75">
      <c r="A25" t="s">
        <v>36</v>
      </c>
      <c r="B25" s="7" t="s">
        <v>63</v>
      </c>
      <c r="C25" s="3">
        <v>1.4</v>
      </c>
      <c r="D25">
        <v>1</v>
      </c>
      <c r="E25" s="3">
        <f>C25*D25</f>
        <v>1.4</v>
      </c>
      <c r="F25">
        <v>0</v>
      </c>
      <c r="G25">
        <f>F25*D25</f>
        <v>0</v>
      </c>
      <c r="H25">
        <v>0</v>
      </c>
      <c r="I25">
        <f>H25*D25</f>
        <v>0</v>
      </c>
    </row>
    <row r="26" spans="1:9" ht="12.75">
      <c r="A26" t="s">
        <v>33</v>
      </c>
      <c r="C26" s="3"/>
      <c r="D26">
        <v>1</v>
      </c>
      <c r="E26" s="3">
        <f t="shared" si="0"/>
        <v>0</v>
      </c>
      <c r="F26">
        <v>0</v>
      </c>
      <c r="G26">
        <f t="shared" si="1"/>
        <v>0</v>
      </c>
      <c r="I26">
        <f t="shared" si="2"/>
        <v>0</v>
      </c>
    </row>
    <row r="27" spans="3:9" ht="12.75">
      <c r="C27" s="3"/>
      <c r="E27" s="3">
        <f t="shared" si="0"/>
        <v>0</v>
      </c>
      <c r="G27">
        <f t="shared" si="1"/>
        <v>0</v>
      </c>
      <c r="I27">
        <f t="shared" si="2"/>
        <v>0</v>
      </c>
    </row>
    <row r="28" spans="3:9" ht="12.75">
      <c r="C28" s="3"/>
      <c r="E28" s="3">
        <f t="shared" si="0"/>
        <v>0</v>
      </c>
      <c r="G28">
        <f t="shared" si="1"/>
        <v>0</v>
      </c>
      <c r="I28">
        <f t="shared" si="2"/>
        <v>0</v>
      </c>
    </row>
    <row r="29" spans="3:9" ht="12.75">
      <c r="C29" s="3"/>
      <c r="E29" s="3">
        <f t="shared" si="0"/>
        <v>0</v>
      </c>
      <c r="G29">
        <f t="shared" si="1"/>
        <v>0</v>
      </c>
      <c r="I29">
        <f t="shared" si="2"/>
        <v>0</v>
      </c>
    </row>
    <row r="30" spans="3:9" ht="12.75">
      <c r="C30" s="3"/>
      <c r="E30" s="3">
        <f t="shared" si="0"/>
        <v>0</v>
      </c>
      <c r="G30">
        <f t="shared" si="1"/>
        <v>0</v>
      </c>
      <c r="I30">
        <f t="shared" si="2"/>
        <v>0</v>
      </c>
    </row>
    <row r="31" spans="3:9" ht="12.75">
      <c r="C31" s="3"/>
      <c r="E31" s="3">
        <f t="shared" si="0"/>
        <v>0</v>
      </c>
      <c r="G31">
        <f t="shared" si="1"/>
        <v>0</v>
      </c>
      <c r="I31">
        <f t="shared" si="2"/>
        <v>0</v>
      </c>
    </row>
    <row r="32" spans="3:9" ht="12.75">
      <c r="C32" s="3"/>
      <c r="E32" s="3">
        <f t="shared" si="0"/>
        <v>0</v>
      </c>
      <c r="G32">
        <f t="shared" si="1"/>
        <v>0</v>
      </c>
      <c r="I32">
        <f t="shared" si="2"/>
        <v>0</v>
      </c>
    </row>
    <row r="33" spans="3:9" ht="12.75">
      <c r="C33" s="3"/>
      <c r="E33" s="3">
        <f t="shared" si="0"/>
        <v>0</v>
      </c>
      <c r="G33">
        <f t="shared" si="1"/>
        <v>0</v>
      </c>
      <c r="I33">
        <f t="shared" si="2"/>
        <v>0</v>
      </c>
    </row>
    <row r="34" spans="3:9" ht="12.75">
      <c r="C34" s="3"/>
      <c r="E34" s="3">
        <f t="shared" si="0"/>
        <v>0</v>
      </c>
      <c r="G34">
        <f t="shared" si="1"/>
        <v>0</v>
      </c>
      <c r="I34">
        <f t="shared" si="2"/>
        <v>0</v>
      </c>
    </row>
    <row r="35" spans="3:9" ht="12.75">
      <c r="C35" s="3"/>
      <c r="E35" s="3">
        <f t="shared" si="0"/>
        <v>0</v>
      </c>
      <c r="G35">
        <f t="shared" si="1"/>
        <v>0</v>
      </c>
      <c r="I35">
        <f t="shared" si="2"/>
        <v>0</v>
      </c>
    </row>
    <row r="36" spans="3:5" ht="12.75">
      <c r="C36" s="3"/>
      <c r="E36" s="3"/>
    </row>
    <row r="37" spans="3:5" ht="12.75">
      <c r="C37" s="3"/>
      <c r="E37" s="3"/>
    </row>
    <row r="38" spans="3:5" ht="12.75">
      <c r="C38" s="3"/>
      <c r="D38" s="1" t="s">
        <v>23</v>
      </c>
      <c r="E38" s="4">
        <f>SUM(E4:E35)</f>
        <v>391.28999999999996</v>
      </c>
    </row>
    <row r="39" spans="3:6" ht="12.75">
      <c r="C39" s="3"/>
      <c r="E39" s="5">
        <f>E38*0.75</f>
        <v>293.4675</v>
      </c>
      <c r="F39" t="s">
        <v>41</v>
      </c>
    </row>
    <row r="40" spans="3:5" ht="12.75">
      <c r="C40" s="3"/>
      <c r="E40" s="3"/>
    </row>
    <row r="41" spans="3:7" ht="12.75">
      <c r="C41" s="3"/>
      <c r="E41" s="3"/>
      <c r="F41" s="1" t="s">
        <v>25</v>
      </c>
      <c r="G41" s="1">
        <f>K5-SUM(G4:G35)</f>
        <v>3356</v>
      </c>
    </row>
    <row r="42" spans="3:6" ht="12.75">
      <c r="C42" s="3"/>
      <c r="E42" s="3"/>
      <c r="F42" s="1" t="s">
        <v>34</v>
      </c>
    </row>
    <row r="43" spans="3:9" ht="12.75">
      <c r="C43" s="3"/>
      <c r="E43" s="3"/>
      <c r="H43" s="1" t="s">
        <v>29</v>
      </c>
      <c r="I43">
        <f>(K8*M8)/SUM(I4:I35)*60</f>
        <v>4.464399431023689</v>
      </c>
    </row>
    <row r="44" spans="3:8" ht="12.75">
      <c r="C44" s="3"/>
      <c r="E44" s="3"/>
      <c r="H44" s="1" t="s">
        <v>31</v>
      </c>
    </row>
    <row r="45" spans="3:5" ht="12.75">
      <c r="C45" s="3"/>
      <c r="E45" s="3"/>
    </row>
    <row r="46" spans="3:9" ht="12.75">
      <c r="C46" s="3"/>
      <c r="E46" s="3"/>
      <c r="H46" s="1" t="s">
        <v>29</v>
      </c>
      <c r="I46">
        <f>(K8*M8)/(((SUM(G4:G35)/K5)*I5)+I4+SUM(I6:I35))*60</f>
        <v>13.36206377676927</v>
      </c>
    </row>
    <row r="47" spans="3:8" ht="12.75">
      <c r="C47" s="3"/>
      <c r="E47" s="3"/>
      <c r="H47" s="1" t="s">
        <v>32</v>
      </c>
    </row>
    <row r="48" spans="3:5" ht="12.75">
      <c r="C48" s="3"/>
      <c r="E48" s="3"/>
    </row>
    <row r="49" spans="3:9" ht="12.75">
      <c r="C49" s="3"/>
      <c r="E49" s="3"/>
      <c r="H49" s="1" t="s">
        <v>27</v>
      </c>
      <c r="I49">
        <f>(SUM(I4:I35)/M8)/(K8*O8)*100</f>
        <v>53.75863063063062</v>
      </c>
    </row>
    <row r="50" ht="12.75">
      <c r="H50" s="1" t="s">
        <v>30</v>
      </c>
    </row>
  </sheetData>
  <conditionalFormatting sqref="I49">
    <cfRule type="cellIs" priority="1" dxfId="0" operator="greaterThanOrEqual" stopIfTrue="1">
      <formula>100</formula>
    </cfRule>
  </conditionalFormatting>
  <conditionalFormatting sqref="G41">
    <cfRule type="cellIs" priority="2" dxfId="0" operator="lessThanOrEqual" stopIfTrue="1">
      <formula>100</formula>
    </cfRule>
  </conditionalFormatting>
  <hyperlinks>
    <hyperlink ref="B12" r:id="rId1" display="Raspberry Pi Servo Board"/>
    <hyperlink ref="B11" r:id="rId2" display="Raspberry Pi Model B rev 2 + 8GB SD card"/>
    <hyperlink ref="B10" r:id="rId3" display="Hobbyking KK2.1 Multi-rotor LCD Flight Control Board With 6050MPU And Atmel 644PA"/>
    <hyperlink ref="B9" r:id="rId4" display="Hobby King Quadcopter Power Distribution Board"/>
    <hyperlink ref="B8" r:id="rId5" display="ZIPPY Compact 5000mAh 3S 25C Lipo Pack"/>
    <hyperlink ref="B7" r:id="rId6" display="8045 SF Props 2pc Standard Rotation/2 pc RH Rotation (Black)"/>
    <hyperlink ref="B6" r:id="rId7" display="TURNIGY Plush 25amp Speed Controller"/>
    <hyperlink ref="B5" r:id="rId8" display="Turnigy Aerodrive SK3 - 2826-1240kv Brushless Outrunner Motor"/>
    <hyperlink ref="B4" r:id="rId9" display="Hobbyking X525 V3 Glass Fiber Quadcopter Frame 600mm"/>
    <hyperlink ref="B18" r:id="rId10" display="5.6mm x 24mm M3 Nylon Threaded Spacer (10pc)"/>
    <hyperlink ref="B19" r:id="rId11" display="Battery Strap 300X20mm (Black) (4pcs/bag)"/>
    <hyperlink ref="B14" r:id="rId12" display="RPi Camera"/>
    <hyperlink ref="B20" r:id="rId13" display="Screw Set (M3x7mm)(10pcs/Bag) - 110BS, A2003, A2010, A2027, A2029 and A3007"/>
    <hyperlink ref="B15" r:id="rId14" display="Hobby King 2.4Ghz 6Ch Tx &amp; Rx V2 (Mode 2)"/>
    <hyperlink ref="B16" r:id="rId15" display="Hobby King 2.4Ghz 6Ch Tx USB Cable"/>
    <hyperlink ref="B22" r:id="rId16" display="http://www.hobbyking.co.uk/hobbyking/store/uh_viewItem.asp?idProduct=41532"/>
    <hyperlink ref="B21" r:id="rId17" display="PolyMax 3.5mm Gold Connectors 10 PAIRS (20PC) ( UK Warehouse )"/>
    <hyperlink ref="B23" r:id="rId18" display="http://www.hobbyking.co.uk/hobbyking/store/uh_viewItem.asp?idProduct=41533"/>
    <hyperlink ref="B24" r:id="rId19" display="http://www.hobbyking.co.uk/hobbyking/store/uh_viewItem.asp?idProduct=40147"/>
    <hyperlink ref="B25" r:id="rId20" display="http://www.hobbyking.co.uk/hobbyking/store/uh_viewItem.asp?idProduct=40151"/>
  </hyperlinks>
  <printOptions/>
  <pageMargins left="0.75" right="0.75" top="1" bottom="1" header="0.5" footer="0.5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Atlas Elektronik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irenton</dc:creator>
  <cp:keywords/>
  <dc:description/>
  <cp:lastModifiedBy>irenton</cp:lastModifiedBy>
  <dcterms:created xsi:type="dcterms:W3CDTF">2013-12-06T10:05:05Z</dcterms:created>
  <dcterms:modified xsi:type="dcterms:W3CDTF">2014-01-16T14:03:16Z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